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5360" windowHeight="7050" activeTab="1"/>
  </bookViews>
  <sheets>
    <sheet name="Zestawienie R-F" sheetId="1" r:id="rId1"/>
    <sheet name="Plan finansowy" sheetId="2" r:id="rId2"/>
  </sheets>
  <definedNames>
    <definedName name="_xlnm._FilterDatabase" localSheetId="0" hidden="1">'Zestawienie R-F'!$A$7:$R$7</definedName>
  </definedNames>
  <calcPr calcId="145621"/>
</workbook>
</file>

<file path=xl/calcChain.xml><?xml version="1.0" encoding="utf-8"?>
<calcChain xmlns="http://schemas.openxmlformats.org/spreadsheetml/2006/main">
  <c r="F11" i="1" l="1"/>
  <c r="F10" i="1"/>
  <c r="F9" i="1"/>
  <c r="D13" i="2" l="1"/>
  <c r="D15" i="2" l="1"/>
  <c r="F15" i="1"/>
  <c r="F16" i="1"/>
  <c r="F17" i="1"/>
  <c r="F18" i="1"/>
  <c r="F19" i="1"/>
  <c r="F14" i="1"/>
  <c r="F7" i="1"/>
  <c r="F8" i="1"/>
  <c r="F20" i="1" l="1"/>
  <c r="C4" i="2" s="1"/>
  <c r="F12" i="1"/>
  <c r="F21" i="1" l="1"/>
  <c r="C3" i="2"/>
  <c r="C6" i="2" s="1"/>
  <c r="D3" i="2" l="1"/>
  <c r="D6" i="2" s="1"/>
  <c r="D18" i="2" s="1"/>
</calcChain>
</file>

<file path=xl/comments1.xml><?xml version="1.0" encoding="utf-8"?>
<comments xmlns="http://schemas.openxmlformats.org/spreadsheetml/2006/main">
  <authors>
    <author>esnażyk</author>
    <author>esnazyk</author>
  </authors>
  <commentList>
    <comment ref="C3" authorId="0">
      <text>
        <r>
          <rPr>
            <b/>
            <sz val="9"/>
            <color indexed="81"/>
            <rFont val="Tahoma"/>
            <family val="2"/>
            <charset val="238"/>
          </rPr>
          <t>esnażyk:</t>
        </r>
        <r>
          <rPr>
            <sz val="9"/>
            <color indexed="81"/>
            <rFont val="Tahoma"/>
            <family val="2"/>
            <charset val="238"/>
          </rPr>
          <t xml:space="preserve">
min. 6 250,00 zł
max. 10 000,00 zł</t>
        </r>
      </text>
    </comment>
    <comment ref="B10" author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7" authorId="1">
      <text>
        <r>
          <rPr>
            <b/>
            <sz val="9"/>
            <color indexed="81"/>
            <rFont val="Tahoma"/>
            <charset val="1"/>
          </rPr>
          <t>esnazyk:</t>
        </r>
        <r>
          <rPr>
            <sz val="9"/>
            <color indexed="81"/>
            <rFont val="Tahoma"/>
            <charset val="1"/>
          </rPr>
          <t xml:space="preserve">
obniżenie poziomu dofinansowania o przynajmniej 3% pozwala uzyskac punkt w kryterium, ale można wpisać 100%</t>
        </r>
      </text>
    </comment>
    <comment ref="D18" authorId="0">
      <text>
        <r>
          <rPr>
            <b/>
            <sz val="9"/>
            <color indexed="81"/>
            <rFont val="Tahoma"/>
            <family val="2"/>
            <charset val="238"/>
          </rPr>
          <t>esnażyk:</t>
        </r>
        <r>
          <rPr>
            <sz val="9"/>
            <color indexed="81"/>
            <rFont val="Tahoma"/>
            <family val="2"/>
            <charset val="238"/>
          </rPr>
          <t xml:space="preserve">
min. 5 000,00 zł
max. 8 000,00 zł</t>
        </r>
      </text>
    </comment>
  </commentList>
</comments>
</file>

<file path=xl/sharedStrings.xml><?xml version="1.0" encoding="utf-8"?>
<sst xmlns="http://schemas.openxmlformats.org/spreadsheetml/2006/main" count="67" uniqueCount="56">
  <si>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</si>
  <si>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</si>
  <si>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</si>
  <si>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</si>
  <si>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</si>
  <si>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</si>
  <si>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</si>
  <si>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</si>
  <si>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</si>
  <si>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</si>
  <si>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</si>
  <si>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</si>
  <si>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</si>
  <si>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</si>
  <si>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</si>
  <si>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</si>
  <si>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</si>
  <si>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</si>
  <si>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</si>
  <si>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</si>
  <si>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</si>
  <si>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</si>
  <si>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</si>
  <si>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</si>
  <si>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</si>
  <si>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</si>
  <si>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</si>
  <si>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</si>
  <si>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</si>
  <si>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</si>
  <si>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</si>
  <si>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</si>
  <si>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</si>
  <si>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</si>
  <si>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</si>
  <si>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</si>
  <si>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</si>
  <si>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</si>
  <si>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</si>
  <si>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</si>
  <si>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</si>
  <si>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</si>
  <si>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</si>
  <si>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</si>
  <si>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</si>
  <si>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</si>
  <si>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</si>
  <si>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t>III.Zestawienie rzeczowo- finansowe</t>
  </si>
  <si>
    <t xml:space="preserve">Główne zasady dofinansowania:
1. Grant stanowi max. 100% kosztów, ale wkład własny do od 3do 10% jest punktowany w kryteriach wyboru
2. Minimalne koszty kwalifikowalne i całkowite powinny zostać wykazane w kwocie 5 000, a max. 50 000 zł
3. Minimalna wartość dofinasowania to 5 000 zł, a max. to 50 000 zł
4. Przy wyborze oferty kierujemy sie głównie ceną- wybieramy niższą cenę o takich samych parametrach zapytania. Mżna wybrać ofertę droższą, ale wtedy trzeba uzasadnić w ostatniej kolumnie, dlaczego taki wybór.
5. Na etapie realizacji parametry czy zakres kosztów będzie można zmienić, po uprzednim uzyskaniu zgody LGD.
6. Kupujemy TYLKO rzeczy nowe!!! Używane można zakupić, jeśli będą eksponatami, wówczas operacja musiałaby zakładać również, że zostaną one udostęnione dla zwiedzających, a w pkt. II.3 wniosku o powierzenie grantu należy zanzcayć zakres "Zachowanie dziedzictwa lokalnego".
7. Oferty nalezy wydrukowac i załączyć do wniosku. Mogą to być wydruki z internetu, maila, oferty dedykowane pisemne.
</t>
  </si>
  <si>
    <t>Trąbka</t>
  </si>
  <si>
    <t>sztuka</t>
  </si>
  <si>
    <t>Uzasadnienie: koszt niezbędny, aby zespół funkcjonował. Obecnie posiadane instrumenty są w złym stanie technicznym, stąd konieczność zakupu nowych
Parametry: strój B, roztrąb z mosiądzu, mosiądz posrebrzany, Wentyle monelowe, pierścień pod kciuk na 1 wentylu, etui trwarde z szelkami
Źródło ceny: Szacowanie na podstawie ofert z internetu</t>
  </si>
  <si>
    <t>Gitara klasyczna</t>
  </si>
  <si>
    <t>…….. Wpisać analogicnie do przykładu jak wyżej</t>
  </si>
  <si>
    <t>Stroje sceniczne- koszule</t>
  </si>
  <si>
    <t>Uzasadnienie: koszt niezbędny, aby występy zespołu były atrakcyjne. Jednolite stroje poprawiają wyraz artystyczny zespołu, a w przypadku zespołu ludowego strój jest niezbędny, aby zachować tradycyjność repertuaru.
Parametry: koszule męskie w tradycyjnym kroju, rozmiar Lx5 , XL x 5 sztuk; materiał wykonania: len/płótno bawełniane; haft regionalny,
Źródło ceny: oferta od szwalni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</si>
</sst>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43" fontId="0" fillId="2" borderId="1" xfId="1" applyFont="1" applyFill="1" applyBorder="1" applyAlignment="1">
      <alignment horizontal="left" vertical="top"/>
    </xf>
    <xf numFmtId="43"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43"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43" fontId="11" fillId="4" borderId="5" xfId="1" applyFont="1" applyFill="1" applyBorder="1" applyAlignment="1">
      <alignment horizontal="left" vertical="top" wrapText="1"/>
    </xf>
    <xf numFmtId="0" fontId="11" fillId="2" borderId="5" xfId="0" applyFont="1" applyFill="1" applyBorder="1" applyAlignment="1">
      <alignment horizontal="left" vertical="top" wrapText="1"/>
    </xf>
    <xf numFmtId="0" fontId="11" fillId="3" borderId="5" xfId="0" applyFont="1" applyFill="1" applyBorder="1" applyAlignment="1">
      <alignment horizontal="left" vertical="top" wrapText="1"/>
    </xf>
    <xf numFmtId="9" fontId="11" fillId="4" borderId="5" xfId="2" applyFont="1" applyFill="1" applyBorder="1" applyAlignment="1">
      <alignment horizontal="left" vertical="top" wrapText="1"/>
    </xf>
    <xf numFmtId="43" fontId="9" fillId="3" borderId="5" xfId="1"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3" xfId="0" applyFont="1" applyFill="1" applyBorder="1" applyAlignment="1">
      <alignment horizontal="left" vertical="top" wrapText="1"/>
    </xf>
    <xf numFmtId="43" fontId="11" fillId="0" borderId="5" xfId="1" applyFont="1" applyFill="1" applyBorder="1" applyAlignment="1">
      <alignment horizontal="left" vertical="top" wrapText="1"/>
    </xf>
    <xf numFmtId="43"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13" fillId="3" borderId="12" xfId="0" applyFont="1" applyFill="1" applyBorder="1" applyAlignment="1">
      <alignment horizontal="left" vertical="top" wrapText="1"/>
    </xf>
    <xf numFmtId="0" fontId="13"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5"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2" zoomScale="85" zoomScaleNormal="85" workbookViewId="0">
      <selection activeCell="E8" sqref="E8"/>
    </sheetView>
  </sheetViews>
  <sheetFormatPr defaultColWidth="9.140625" defaultRowHeight="15" x14ac:dyDescent="0.25"/>
  <cols>
    <col min="1" max="1" width="9.140625" style="4"/>
    <col min="2" max="2" width="62.7109375" style="4" customWidth="1"/>
    <col min="3" max="4" width="9.140625" style="4"/>
    <col min="5" max="5" width="12.7109375" style="4" customWidth="1"/>
    <col min="6" max="6" width="12.28515625" style="4" customWidth="1"/>
    <col min="7" max="7" width="47.28515625" style="4" customWidth="1"/>
    <col min="8" max="8" width="9.140625" style="4"/>
    <col min="9" max="9" width="9.140625" style="36"/>
    <col min="10" max="16384" width="9.140625" style="4"/>
  </cols>
  <sheetData>
    <row r="1" spans="1:18" ht="15.75" x14ac:dyDescent="0.25">
      <c r="A1" s="3" t="s">
        <v>47</v>
      </c>
    </row>
    <row r="2" spans="1:18" x14ac:dyDescent="0.25">
      <c r="A2" s="5" t="s">
        <v>37</v>
      </c>
    </row>
    <row r="4" spans="1:18" s="1" customFormat="1" ht="60" x14ac:dyDescent="0.25">
      <c r="A4" s="16" t="s">
        <v>0</v>
      </c>
      <c r="B4" s="16" t="s">
        <v>1</v>
      </c>
      <c r="C4" s="16" t="s">
        <v>2</v>
      </c>
      <c r="D4" s="16" t="s">
        <v>3</v>
      </c>
      <c r="E4" s="16" t="s">
        <v>4</v>
      </c>
      <c r="F4" s="16" t="s">
        <v>5</v>
      </c>
      <c r="G4" s="16" t="s">
        <v>6</v>
      </c>
      <c r="I4" s="37" t="s">
        <v>48</v>
      </c>
      <c r="J4" s="37"/>
      <c r="K4" s="37"/>
      <c r="L4" s="37"/>
      <c r="M4" s="37"/>
      <c r="N4" s="37"/>
      <c r="O4" s="37"/>
      <c r="P4" s="37"/>
      <c r="Q4" s="37"/>
      <c r="R4" s="37"/>
    </row>
    <row r="5" spans="1:18" x14ac:dyDescent="0.25">
      <c r="A5" s="17" t="s">
        <v>39</v>
      </c>
      <c r="B5" s="6"/>
      <c r="C5" s="7"/>
      <c r="D5" s="7"/>
      <c r="E5" s="7"/>
      <c r="F5" s="7"/>
      <c r="G5" s="7"/>
      <c r="I5" s="37"/>
      <c r="J5" s="37"/>
      <c r="K5" s="37"/>
      <c r="L5" s="37"/>
      <c r="M5" s="37"/>
      <c r="N5" s="37"/>
      <c r="O5" s="37"/>
      <c r="P5" s="37"/>
      <c r="Q5" s="37"/>
      <c r="R5" s="37"/>
    </row>
    <row r="6" spans="1:18" x14ac:dyDescent="0.25">
      <c r="A6" s="17" t="s">
        <v>40</v>
      </c>
      <c r="B6" s="6"/>
      <c r="C6" s="7"/>
      <c r="D6" s="8"/>
      <c r="E6" s="9"/>
      <c r="F6" s="9"/>
      <c r="G6" s="7"/>
      <c r="I6" s="37"/>
      <c r="J6" s="37"/>
      <c r="K6" s="37"/>
      <c r="L6" s="37"/>
      <c r="M6" s="37"/>
      <c r="N6" s="37"/>
      <c r="O6" s="37"/>
      <c r="P6" s="37"/>
      <c r="Q6" s="37"/>
      <c r="R6" s="37"/>
    </row>
    <row r="7" spans="1:18" ht="192" customHeight="1" x14ac:dyDescent="0.25">
      <c r="A7" s="6" t="s">
        <v>7</v>
      </c>
      <c r="B7" s="2" t="s">
        <v>49</v>
      </c>
      <c r="C7" s="6" t="s">
        <v>50</v>
      </c>
      <c r="D7" s="19">
        <v>3</v>
      </c>
      <c r="E7" s="18">
        <v>10500</v>
      </c>
      <c r="F7" s="10">
        <f>D7*E7</f>
        <v>31500</v>
      </c>
      <c r="G7" s="13" t="s">
        <v>51</v>
      </c>
      <c r="I7" s="37"/>
      <c r="J7" s="37"/>
      <c r="K7" s="37"/>
      <c r="L7" s="37"/>
      <c r="M7" s="37"/>
      <c r="N7" s="37"/>
      <c r="O7" s="37"/>
      <c r="P7" s="37"/>
      <c r="Q7" s="37"/>
      <c r="R7" s="37"/>
    </row>
    <row r="8" spans="1:18" ht="122.25" customHeight="1" x14ac:dyDescent="0.25">
      <c r="A8" s="6" t="s">
        <v>8</v>
      </c>
      <c r="B8" s="2" t="s">
        <v>52</v>
      </c>
      <c r="C8" s="6" t="s">
        <v>50</v>
      </c>
      <c r="D8" s="19">
        <v>1</v>
      </c>
      <c r="E8" s="18">
        <v>1200</v>
      </c>
      <c r="F8" s="10">
        <f>D8*E8</f>
        <v>1200</v>
      </c>
      <c r="G8" s="13" t="s">
        <v>53</v>
      </c>
    </row>
    <row r="9" spans="1:18" ht="122.25" customHeight="1" x14ac:dyDescent="0.25">
      <c r="A9" s="6" t="s">
        <v>9</v>
      </c>
      <c r="B9" s="2" t="s">
        <v>54</v>
      </c>
      <c r="C9" s="6" t="s">
        <v>50</v>
      </c>
      <c r="D9" s="19">
        <v>10</v>
      </c>
      <c r="E9" s="18">
        <v>300</v>
      </c>
      <c r="F9" s="10">
        <f>D9*E9</f>
        <v>3000</v>
      </c>
      <c r="G9" s="13" t="s">
        <v>55</v>
      </c>
    </row>
    <row r="10" spans="1:18" ht="122.25" customHeight="1" x14ac:dyDescent="0.25">
      <c r="A10" s="6" t="s">
        <v>10</v>
      </c>
      <c r="B10" s="2"/>
      <c r="C10" s="6"/>
      <c r="D10" s="19"/>
      <c r="E10" s="18"/>
      <c r="F10" s="10">
        <f>D10*E10</f>
        <v>0</v>
      </c>
      <c r="G10" s="13"/>
    </row>
    <row r="11" spans="1:18" ht="122.25" customHeight="1" x14ac:dyDescent="0.25">
      <c r="A11" s="6" t="s">
        <v>11</v>
      </c>
      <c r="B11" s="2"/>
      <c r="C11" s="6"/>
      <c r="D11" s="19"/>
      <c r="E11" s="18"/>
      <c r="F11" s="10">
        <f>D11*E11</f>
        <v>0</v>
      </c>
      <c r="G11" s="13"/>
    </row>
    <row r="12" spans="1:18" x14ac:dyDescent="0.25">
      <c r="A12" s="17" t="s">
        <v>13</v>
      </c>
      <c r="B12" s="7"/>
      <c r="C12" s="7"/>
      <c r="D12" s="7"/>
      <c r="E12" s="7"/>
      <c r="F12" s="10">
        <f>SUM(F6:F11)</f>
        <v>35700</v>
      </c>
      <c r="G12" s="12"/>
    </row>
    <row r="13" spans="1:18" x14ac:dyDescent="0.25">
      <c r="A13" s="17" t="s">
        <v>41</v>
      </c>
      <c r="B13" s="6"/>
      <c r="C13" s="7"/>
      <c r="D13" s="7"/>
      <c r="E13" s="7"/>
      <c r="F13" s="7"/>
      <c r="G13" s="14"/>
    </row>
    <row r="14" spans="1:18" x14ac:dyDescent="0.25">
      <c r="A14" s="6" t="s">
        <v>7</v>
      </c>
      <c r="B14" s="11"/>
      <c r="C14" s="7"/>
      <c r="D14" s="8"/>
      <c r="E14" s="9"/>
      <c r="F14" s="10">
        <f>D14*E14</f>
        <v>0</v>
      </c>
      <c r="G14" s="35"/>
    </row>
    <row r="15" spans="1:18" x14ac:dyDescent="0.25">
      <c r="A15" s="6" t="s">
        <v>8</v>
      </c>
      <c r="B15" s="11"/>
      <c r="C15" s="7"/>
      <c r="D15" s="8"/>
      <c r="E15" s="9"/>
      <c r="F15" s="10">
        <f t="shared" ref="F15:F19" si="0">D15*E15</f>
        <v>0</v>
      </c>
      <c r="G15" s="35"/>
    </row>
    <row r="16" spans="1:18" ht="14.45" hidden="1" x14ac:dyDescent="0.35">
      <c r="A16" s="6" t="s">
        <v>9</v>
      </c>
      <c r="B16" s="11"/>
      <c r="C16" s="7"/>
      <c r="D16" s="8"/>
      <c r="E16" s="9"/>
      <c r="F16" s="10">
        <f t="shared" si="0"/>
        <v>0</v>
      </c>
      <c r="G16" s="35"/>
    </row>
    <row r="17" spans="1:7" ht="14.45" hidden="1" x14ac:dyDescent="0.35">
      <c r="A17" s="6" t="s">
        <v>10</v>
      </c>
      <c r="B17" s="11"/>
      <c r="C17" s="7"/>
      <c r="D17" s="8"/>
      <c r="E17" s="9"/>
      <c r="F17" s="10">
        <f t="shared" si="0"/>
        <v>0</v>
      </c>
      <c r="G17" s="35"/>
    </row>
    <row r="18" spans="1:7" ht="14.45" hidden="1" x14ac:dyDescent="0.35">
      <c r="A18" s="6" t="s">
        <v>11</v>
      </c>
      <c r="B18" s="11"/>
      <c r="C18" s="7"/>
      <c r="D18" s="8"/>
      <c r="E18" s="9"/>
      <c r="F18" s="10">
        <f t="shared" si="0"/>
        <v>0</v>
      </c>
      <c r="G18" s="35"/>
    </row>
    <row r="19" spans="1:7" ht="14.45" hidden="1" x14ac:dyDescent="0.35">
      <c r="A19" s="6" t="s">
        <v>12</v>
      </c>
      <c r="B19" s="11"/>
      <c r="C19" s="7"/>
      <c r="D19" s="8"/>
      <c r="E19" s="9"/>
      <c r="F19" s="10">
        <f t="shared" si="0"/>
        <v>0</v>
      </c>
      <c r="G19" s="35"/>
    </row>
    <row r="20" spans="1:7" x14ac:dyDescent="0.25">
      <c r="A20" s="17" t="s">
        <v>13</v>
      </c>
      <c r="B20" s="7"/>
      <c r="C20" s="7"/>
      <c r="D20" s="7"/>
      <c r="E20" s="7"/>
      <c r="F20" s="10">
        <f>SUM(F14:F19)</f>
        <v>0</v>
      </c>
      <c r="G20" s="35"/>
    </row>
    <row r="21" spans="1:7" x14ac:dyDescent="0.25">
      <c r="A21" s="17" t="s">
        <v>38</v>
      </c>
      <c r="B21" s="6"/>
      <c r="C21" s="7"/>
      <c r="D21" s="7"/>
      <c r="E21" s="7"/>
      <c r="F21" s="10">
        <f>F12+F20</f>
        <v>35700</v>
      </c>
      <c r="G21" s="12"/>
    </row>
  </sheetData>
  <mergeCells count="1">
    <mergeCell ref="I4:R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topLeftCell="A9" workbookViewId="0">
      <selection activeCell="L18" sqref="L18"/>
    </sheetView>
  </sheetViews>
  <sheetFormatPr defaultColWidth="9.140625" defaultRowHeight="15" x14ac:dyDescent="0.25"/>
  <cols>
    <col min="1" max="1" width="9.140625" style="20"/>
    <col min="2" max="2" width="25.42578125" style="20" customWidth="1"/>
    <col min="3" max="3" width="29" style="20" customWidth="1"/>
    <col min="4" max="4" width="28.5703125" style="20" customWidth="1"/>
    <col min="5" max="16384" width="9.140625" style="20"/>
  </cols>
  <sheetData>
    <row r="1" spans="1:8" ht="15.75" thickBot="1" x14ac:dyDescent="0.3">
      <c r="A1" s="15" t="s">
        <v>25</v>
      </c>
    </row>
    <row r="2" spans="1:8" ht="39" thickBot="1" x14ac:dyDescent="0.3">
      <c r="A2" s="21"/>
      <c r="B2" s="22" t="s">
        <v>14</v>
      </c>
      <c r="C2" s="22" t="s">
        <v>15</v>
      </c>
      <c r="D2" s="22" t="s">
        <v>16</v>
      </c>
    </row>
    <row r="3" spans="1:8" ht="26.25" thickBot="1" x14ac:dyDescent="0.3">
      <c r="A3" s="23" t="s">
        <v>26</v>
      </c>
      <c r="B3" s="24" t="s">
        <v>42</v>
      </c>
      <c r="C3" s="25">
        <f>'Zestawienie R-F'!F12</f>
        <v>35700</v>
      </c>
      <c r="D3" s="25">
        <f>C3</f>
        <v>35700</v>
      </c>
    </row>
    <row r="4" spans="1:8" ht="26.25" thickBot="1" x14ac:dyDescent="0.3">
      <c r="A4" s="23" t="s">
        <v>27</v>
      </c>
      <c r="B4" s="24" t="s">
        <v>43</v>
      </c>
      <c r="C4" s="33">
        <f>'Zestawienie R-F'!F20</f>
        <v>0</v>
      </c>
      <c r="D4" s="26"/>
    </row>
    <row r="5" spans="1:8" ht="26.25" thickBot="1" x14ac:dyDescent="0.3">
      <c r="A5" s="23" t="s">
        <v>28</v>
      </c>
      <c r="B5" s="24" t="s">
        <v>44</v>
      </c>
      <c r="C5" s="33"/>
      <c r="D5" s="27"/>
    </row>
    <row r="6" spans="1:8" ht="15.75" thickBot="1" x14ac:dyDescent="0.3">
      <c r="A6" s="23" t="s">
        <v>29</v>
      </c>
      <c r="B6" s="24" t="s">
        <v>13</v>
      </c>
      <c r="C6" s="25">
        <f>SUM(C3:C5)</f>
        <v>35700</v>
      </c>
      <c r="D6" s="25">
        <f>SUM(D3:D5)</f>
        <v>35700</v>
      </c>
      <c r="H6" s="34"/>
    </row>
    <row r="7" spans="1:8" ht="21.75" customHeight="1" x14ac:dyDescent="0.25">
      <c r="A7" s="40"/>
      <c r="B7" s="42" t="s">
        <v>17</v>
      </c>
      <c r="C7" s="43"/>
      <c r="D7" s="44"/>
    </row>
    <row r="8" spans="1:8" ht="32.25" customHeight="1" thickBot="1" x14ac:dyDescent="0.3">
      <c r="A8" s="41"/>
      <c r="B8" s="45" t="s">
        <v>18</v>
      </c>
      <c r="C8" s="46"/>
      <c r="D8" s="47"/>
    </row>
    <row r="9" spans="1:8" ht="15.75" thickBot="1" x14ac:dyDescent="0.3">
      <c r="A9" s="23"/>
      <c r="B9" s="48" t="s">
        <v>19</v>
      </c>
      <c r="C9" s="49"/>
      <c r="D9" s="24" t="s">
        <v>20</v>
      </c>
    </row>
    <row r="10" spans="1:8" ht="15.75" thickBot="1" x14ac:dyDescent="0.3">
      <c r="A10" s="23" t="s">
        <v>30</v>
      </c>
      <c r="B10" s="50"/>
      <c r="C10" s="51"/>
      <c r="D10" s="25">
        <v>0</v>
      </c>
    </row>
    <row r="11" spans="1:8" ht="15.75" thickBot="1" x14ac:dyDescent="0.3">
      <c r="A11" s="23" t="s">
        <v>31</v>
      </c>
      <c r="B11" s="50"/>
      <c r="C11" s="51"/>
      <c r="D11" s="25">
        <v>0</v>
      </c>
    </row>
    <row r="12" spans="1:8" ht="15.75" thickBot="1" x14ac:dyDescent="0.3">
      <c r="A12" s="23" t="s">
        <v>32</v>
      </c>
      <c r="B12" s="50"/>
      <c r="C12" s="51"/>
      <c r="D12" s="25">
        <v>0</v>
      </c>
    </row>
    <row r="13" spans="1:8" ht="15.75" thickBot="1" x14ac:dyDescent="0.3">
      <c r="A13" s="23" t="s">
        <v>33</v>
      </c>
      <c r="B13" s="48" t="s">
        <v>21</v>
      </c>
      <c r="C13" s="49"/>
      <c r="D13" s="25">
        <f>SUM(D10:D12)</f>
        <v>0</v>
      </c>
    </row>
    <row r="14" spans="1:8" ht="63.75" customHeight="1" thickBot="1" x14ac:dyDescent="0.3">
      <c r="A14" s="23" t="s">
        <v>34</v>
      </c>
      <c r="B14" s="48" t="s">
        <v>22</v>
      </c>
      <c r="C14" s="49"/>
      <c r="D14" s="29">
        <v>100000</v>
      </c>
    </row>
    <row r="15" spans="1:8" ht="15.75" thickBot="1" x14ac:dyDescent="0.3">
      <c r="A15" s="23" t="s">
        <v>35</v>
      </c>
      <c r="B15" s="48" t="s">
        <v>23</v>
      </c>
      <c r="C15" s="49"/>
      <c r="D15" s="25">
        <f>D14-D13</f>
        <v>100000</v>
      </c>
    </row>
    <row r="16" spans="1:8" ht="15.75" thickBot="1" x14ac:dyDescent="0.3">
      <c r="A16" s="23" t="s">
        <v>36</v>
      </c>
      <c r="B16" s="48" t="s">
        <v>45</v>
      </c>
      <c r="C16" s="49"/>
      <c r="D16" s="28">
        <v>1</v>
      </c>
    </row>
    <row r="17" spans="1:4" ht="26.25" thickBot="1" x14ac:dyDescent="0.3">
      <c r="A17" s="30" t="s">
        <v>36</v>
      </c>
      <c r="B17" s="31" t="s">
        <v>24</v>
      </c>
      <c r="C17" s="32"/>
      <c r="D17" s="28">
        <v>0.95</v>
      </c>
    </row>
    <row r="18" spans="1:4" ht="147.75" customHeight="1" thickBot="1" x14ac:dyDescent="0.3">
      <c r="A18" s="30" t="s">
        <v>36</v>
      </c>
      <c r="B18" s="38" t="s">
        <v>46</v>
      </c>
      <c r="C18" s="39"/>
      <c r="D18" s="25">
        <f>FLOOR((D17*D6),2)</f>
        <v>33914</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esnazyk</cp:lastModifiedBy>
  <dcterms:created xsi:type="dcterms:W3CDTF">2018-04-19T09:33:05Z</dcterms:created>
  <dcterms:modified xsi:type="dcterms:W3CDTF">2021-01-20T09:00:40Z</dcterms:modified>
</cp:coreProperties>
</file>